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КСАНА\Решения\Протоколы сессий 6 созыва\68 сессия\Реш. № 595 О внес.изм в мест.бюджет\"/>
    </mc:Choice>
  </mc:AlternateContent>
  <bookViews>
    <workbookView xWindow="0" yWindow="0" windowWidth="14475" windowHeight="1129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4" i="1" l="1"/>
  <c r="D50" i="1"/>
  <c r="D49" i="1" s="1"/>
  <c r="D57" i="1" s="1"/>
  <c r="D47" i="1"/>
  <c r="D45" i="1"/>
  <c r="D43" i="1"/>
  <c r="D40" i="1"/>
  <c r="D39" i="1"/>
  <c r="D38" i="1"/>
  <c r="D35" i="1"/>
  <c r="D31" i="1"/>
  <c r="D30" i="1"/>
  <c r="D29" i="1"/>
  <c r="D25" i="1"/>
  <c r="D20" i="1"/>
  <c r="D19" i="1"/>
  <c r="D18" i="1"/>
</calcChain>
</file>

<file path=xl/sharedStrings.xml><?xml version="1.0" encoding="utf-8"?>
<sst xmlns="http://schemas.openxmlformats.org/spreadsheetml/2006/main" count="92" uniqueCount="91">
  <si>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</si>
  <si>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</si>
  <si>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</si>
  <si>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</si>
  <si>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</si>
  <si>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образования Северский район</t>
  </si>
  <si>
    <t>от  19 декабря 2024 года  № 523</t>
  </si>
  <si>
    <t>Объем поступлений доходов в местный бюджет по кодам</t>
  </si>
  <si>
    <t>видов (подвидов) доходов на 2025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</si>
  <si>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</si>
  <si>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</si>
  <si>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</si>
  <si>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</si>
  <si>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</si>
  <si>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</si>
  <si>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</si>
  <si>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</si>
  <si>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</si>
  <si>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</si>
  <si>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</si>
  <si>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</si>
  <si>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</si>
  <si>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</si>
  <si>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</si>
  <si>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</si>
  <si>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</si>
  <si>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</si>
  <si>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</si>
  <si>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</si>
  <si>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</si>
  <si>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</si>
  <si>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</si>
  <si>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</si>
  <si>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</si>
  <si>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</si>
  <si>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</si>
  <si>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</si>
  <si>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</si>
  <si>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</si>
  <si>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</si>
  <si>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</si>
  <si>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</si>
  <si>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</si>
  <si>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</si>
  <si>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</si>
  <si>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</si>
  <si>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</si>
  <si>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</si>
  <si>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</si>
  <si>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</si>
  <si>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</si>
  <si>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</si>
  <si>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</si>
  <si>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</si>
  <si>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</si>
  <si>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</si>
  <si>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</si>
  <si>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</si>
  <si>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</si>
  <si>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</si>
  <si>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</si>
  <si>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</si>
  <si>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</si>
  <si>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</si>
  <si>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</si>
  <si>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</si>
  <si>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</si>
  <si>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</si>
  <si>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</si>
  <si>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</si>
  <si>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1 16 11130 01 0000 140</t>
  </si>
  <si>
    <t xml:space="preserve">из них —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</si>
  <si>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</si>
  <si>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</si>
  <si>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</si>
  <si>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</si>
  <si>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</si>
  <si>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</si>
  <si>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</si>
  <si>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</si>
  <si>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</si>
  <si>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</si>
  <si>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</si>
  <si>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</si>
  <si>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</si>
  <si>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</si>
  <si>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</si>
  <si>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</si>
  <si>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</si>
  <si>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».</t>
  </si>
  <si>
    <t>31 июля 2025 года № 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</si>
</sst>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/>
    <xf numFmtId="164" fontId="5" fillId="0" borderId="1" xfId="0" applyNumberFormat="1" applyFont="1" applyBorder="1" applyAlignment="1" applyProtection="1">
      <alignment horizontal="right"/>
    </xf>
    <xf numFmtId="0" fontId="6" fillId="0" borderId="1" xfId="0" applyFont="1" applyBorder="1" applyAlignment="1" applyProtection="1"/>
    <xf numFmtId="164" fontId="3" fillId="0" borderId="1" xfId="0" applyNumberFormat="1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/>
    <xf numFmtId="0" fontId="9" fillId="0" borderId="1" xfId="0" applyFont="1" applyBorder="1" applyAlignment="1" applyProtection="1"/>
    <xf numFmtId="0" fontId="10" fillId="0" borderId="0" xfId="0" applyFont="1" applyAlignment="1" applyProtection="1">
      <alignment horizontal="right"/>
    </xf>
    <xf numFmtId="0" fontId="11" fillId="0" borderId="0" xfId="0" applyFont="1" applyAlignment="1" applyProtection="1"/>
    <xf numFmtId="0" fontId="1" fillId="0" borderId="0" xfId="0" applyFont="1" applyAlignment="1" applyProtection="1"/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vertical="top" wrapText="1"/>
    </xf>
    <xf numFmtId="16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>
      <alignment horizontal="center" vertical="center" wrapText="1"/>
    </xf>
    <xf numFmtId="1" fontId="10" fillId="0" borderId="0" xfId="0" applyNumberFormat="1" applyFont="1" applyBorder="1" applyAlignment="1" applyProtection="1">
      <alignment horizontal="right"/>
    </xf>
    <xf numFmtId="0" fontId="7" fillId="0" borderId="1" xfId="0" applyFont="1" applyBorder="1" applyAlignment="1" applyProtection="1">
      <alignment horizontal="left" vertical="center" wrapText="1"/>
    </xf>
    <xf numFmtId="164" fontId="8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3"/>
  <sheetViews>
    <sheetView tabSelected="1" topLeftCell="A46" zoomScale="90" zoomScaleNormal="90" workbookViewId="0">
      <selection activeCell="D54" sqref="D54"/>
    </sheetView>
  </sheetViews>
  <sheetFormatPr defaultColWidth="9.7109375" defaultRowHeight="15" x14ac:dyDescent="0.25"/>
  <cols>
    <col min="1" max="1" width="22.42578125" style="1" customWidth="1"/>
    <col min="2" max="2" width="22.85546875" style="1" customWidth="1"/>
    <col min="3" max="3" width="26.42578125" style="1" customWidth="1"/>
    <col min="4" max="4" width="18.7109375" style="1" customWidth="1"/>
    <col min="5" max="1024" width="9.7109375" style="1"/>
  </cols>
  <sheetData>
    <row r="1" spans="1:4" ht="18.75" x14ac:dyDescent="0.25">
      <c r="C1" s="24" t="s">
        <v>0</v>
      </c>
      <c r="D1" s="24"/>
    </row>
    <row r="2" spans="1:4" ht="18.75" x14ac:dyDescent="0.25">
      <c r="C2" s="24" t="s">
        <v>1</v>
      </c>
      <c r="D2" s="24"/>
    </row>
    <row r="3" spans="1:4" ht="18.75" x14ac:dyDescent="0.25">
      <c r="C3" s="24" t="s">
        <v>2</v>
      </c>
      <c r="D3" s="24"/>
    </row>
    <row r="4" spans="1:4" ht="18.75" x14ac:dyDescent="0.25">
      <c r="C4" s="24" t="s">
        <v>3</v>
      </c>
      <c r="D4" s="24"/>
    </row>
    <row r="5" spans="1:4" ht="18.75" x14ac:dyDescent="0.3">
      <c r="C5" s="25" t="s">
        <v>90</v>
      </c>
      <c r="D5" s="25"/>
    </row>
    <row r="6" spans="1:4" ht="18.75" x14ac:dyDescent="0.25">
      <c r="C6" s="2"/>
      <c r="D6" s="2"/>
    </row>
    <row r="7" spans="1:4" ht="18.75" x14ac:dyDescent="0.25">
      <c r="C7" s="2"/>
      <c r="D7" s="2"/>
    </row>
    <row r="8" spans="1:4" ht="18.75" x14ac:dyDescent="0.25">
      <c r="C8" s="24" t="s">
        <v>4</v>
      </c>
      <c r="D8" s="24"/>
    </row>
    <row r="9" spans="1:4" ht="18.75" x14ac:dyDescent="0.25">
      <c r="C9" s="24" t="s">
        <v>1</v>
      </c>
      <c r="D9" s="24"/>
    </row>
    <row r="10" spans="1:4" ht="18.75" x14ac:dyDescent="0.25">
      <c r="C10" s="24" t="s">
        <v>5</v>
      </c>
      <c r="D10" s="24"/>
    </row>
    <row r="11" spans="1:4" ht="18.75" x14ac:dyDescent="0.3">
      <c r="C11" s="25" t="s">
        <v>6</v>
      </c>
      <c r="D11" s="25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26" t="s">
        <v>7</v>
      </c>
      <c r="B14" s="26"/>
      <c r="C14" s="26"/>
      <c r="D14" s="26"/>
    </row>
    <row r="15" spans="1:4" ht="18.75" customHeight="1" x14ac:dyDescent="0.3">
      <c r="A15" s="26" t="s">
        <v>8</v>
      </c>
      <c r="B15" s="26"/>
      <c r="C15" s="26"/>
      <c r="D15" s="26"/>
    </row>
    <row r="16" spans="1:4" ht="15.75" x14ac:dyDescent="0.25">
      <c r="D16" s="4" t="s">
        <v>9</v>
      </c>
    </row>
    <row r="17" spans="1:4" ht="31.5" customHeight="1" x14ac:dyDescent="0.25">
      <c r="A17" s="5" t="s">
        <v>10</v>
      </c>
      <c r="B17" s="27" t="s">
        <v>11</v>
      </c>
      <c r="C17" s="27"/>
      <c r="D17" s="6" t="s">
        <v>12</v>
      </c>
    </row>
    <row r="18" spans="1:4" ht="15.75" x14ac:dyDescent="0.25">
      <c r="A18" s="7" t="s">
        <v>13</v>
      </c>
      <c r="B18" s="28" t="s">
        <v>14</v>
      </c>
      <c r="C18" s="28"/>
      <c r="D18" s="8">
        <f>SUM(D19:D47)</f>
        <v>1721553.6</v>
      </c>
    </row>
    <row r="19" spans="1:4" ht="62.25" customHeight="1" x14ac:dyDescent="0.25">
      <c r="A19" s="9" t="s">
        <v>15</v>
      </c>
      <c r="B19" s="29" t="s">
        <v>16</v>
      </c>
      <c r="C19" s="29"/>
      <c r="D19" s="10">
        <f>45000-30000</f>
        <v>15000</v>
      </c>
    </row>
    <row r="20" spans="1:4" ht="15" customHeight="1" x14ac:dyDescent="0.25">
      <c r="A20" s="9" t="s">
        <v>17</v>
      </c>
      <c r="B20" s="29" t="s">
        <v>18</v>
      </c>
      <c r="C20" s="29"/>
      <c r="D20" s="10">
        <f>929414+10000</f>
        <v>939414</v>
      </c>
    </row>
    <row r="21" spans="1:4" ht="13.5" customHeight="1" x14ac:dyDescent="0.25">
      <c r="A21" s="11" t="s">
        <v>19</v>
      </c>
      <c r="B21" s="30" t="s">
        <v>20</v>
      </c>
      <c r="C21" s="30"/>
      <c r="D21" s="31">
        <v>3931</v>
      </c>
    </row>
    <row r="22" spans="1:4" x14ac:dyDescent="0.25">
      <c r="A22" s="12" t="s">
        <v>21</v>
      </c>
      <c r="B22" s="30"/>
      <c r="C22" s="30"/>
      <c r="D22" s="31"/>
    </row>
    <row r="23" spans="1:4" x14ac:dyDescent="0.25">
      <c r="A23" s="12" t="s">
        <v>22</v>
      </c>
      <c r="B23" s="30"/>
      <c r="C23" s="30"/>
      <c r="D23" s="31"/>
    </row>
    <row r="24" spans="1:4" ht="54" customHeight="1" x14ac:dyDescent="0.25">
      <c r="A24" s="13" t="s">
        <v>23</v>
      </c>
      <c r="B24" s="30"/>
      <c r="C24" s="30"/>
      <c r="D24" s="31"/>
    </row>
    <row r="25" spans="1:4" ht="29.25" customHeight="1" x14ac:dyDescent="0.25">
      <c r="A25" s="9" t="s">
        <v>24</v>
      </c>
      <c r="B25" s="29" t="s">
        <v>25</v>
      </c>
      <c r="C25" s="29"/>
      <c r="D25" s="10">
        <f>423386.8+10400</f>
        <v>433786.8</v>
      </c>
    </row>
    <row r="26" spans="1:4" ht="30" customHeight="1" x14ac:dyDescent="0.25">
      <c r="A26" s="9" t="s">
        <v>26</v>
      </c>
      <c r="B26" s="29" t="s">
        <v>27</v>
      </c>
      <c r="C26" s="29"/>
      <c r="D26" s="10"/>
    </row>
    <row r="27" spans="1:4" ht="17.25" customHeight="1" x14ac:dyDescent="0.25">
      <c r="A27" s="9" t="s">
        <v>28</v>
      </c>
      <c r="B27" s="29" t="s">
        <v>29</v>
      </c>
      <c r="C27" s="29"/>
      <c r="D27" s="10">
        <v>3350.2</v>
      </c>
    </row>
    <row r="28" spans="1:4" ht="44.25" customHeight="1" x14ac:dyDescent="0.25">
      <c r="A28" s="9" t="s">
        <v>30</v>
      </c>
      <c r="B28" s="29" t="s">
        <v>31</v>
      </c>
      <c r="C28" s="29"/>
      <c r="D28" s="10">
        <v>41500</v>
      </c>
    </row>
    <row r="29" spans="1:4" ht="15.75" x14ac:dyDescent="0.25">
      <c r="A29" s="14" t="s">
        <v>32</v>
      </c>
      <c r="B29" s="32" t="s">
        <v>33</v>
      </c>
      <c r="C29" s="32"/>
      <c r="D29" s="10">
        <f>23630+10000</f>
        <v>33630</v>
      </c>
    </row>
    <row r="30" spans="1:4" ht="15.75" x14ac:dyDescent="0.25">
      <c r="A30" s="14" t="s">
        <v>34</v>
      </c>
      <c r="B30" s="32" t="s">
        <v>35</v>
      </c>
      <c r="C30" s="32"/>
      <c r="D30" s="10">
        <f>17571.6+15000</f>
        <v>32571.599999999999</v>
      </c>
    </row>
    <row r="31" spans="1:4" ht="48" customHeight="1" x14ac:dyDescent="0.25">
      <c r="A31" s="14" t="s">
        <v>36</v>
      </c>
      <c r="B31" s="29" t="s">
        <v>37</v>
      </c>
      <c r="C31" s="29"/>
      <c r="D31" s="10">
        <f>1.3+3.4</f>
        <v>4.7</v>
      </c>
    </row>
    <row r="32" spans="1:4" ht="119.25" customHeight="1" x14ac:dyDescent="0.25">
      <c r="A32" s="14" t="s">
        <v>38</v>
      </c>
      <c r="B32" s="29" t="s">
        <v>39</v>
      </c>
      <c r="C32" s="29"/>
      <c r="D32" s="10">
        <v>59390</v>
      </c>
    </row>
    <row r="33" spans="1:4" ht="103.5" customHeight="1" x14ac:dyDescent="0.25">
      <c r="A33" s="14" t="s">
        <v>40</v>
      </c>
      <c r="B33" s="29" t="s">
        <v>41</v>
      </c>
      <c r="C33" s="29"/>
      <c r="D33" s="10">
        <v>23160</v>
      </c>
    </row>
    <row r="34" spans="1:4" ht="90.75" customHeight="1" x14ac:dyDescent="0.25">
      <c r="A34" s="14" t="s">
        <v>42</v>
      </c>
      <c r="B34" s="29" t="s">
        <v>43</v>
      </c>
      <c r="C34" s="29"/>
      <c r="D34" s="10">
        <v>92</v>
      </c>
    </row>
    <row r="35" spans="1:4" ht="48" customHeight="1" x14ac:dyDescent="0.25">
      <c r="A35" s="14" t="s">
        <v>44</v>
      </c>
      <c r="B35" s="29" t="s">
        <v>45</v>
      </c>
      <c r="C35" s="29"/>
      <c r="D35" s="10">
        <f>132+3530</f>
        <v>3662</v>
      </c>
    </row>
    <row r="36" spans="1:4" ht="189" customHeight="1" x14ac:dyDescent="0.25">
      <c r="A36" s="14" t="s">
        <v>46</v>
      </c>
      <c r="B36" s="29" t="s">
        <v>47</v>
      </c>
      <c r="C36" s="29"/>
      <c r="D36" s="10"/>
    </row>
    <row r="37" spans="1:4" ht="138.75" customHeight="1" x14ac:dyDescent="0.25">
      <c r="A37" s="14" t="s">
        <v>48</v>
      </c>
      <c r="B37" s="29" t="s">
        <v>49</v>
      </c>
      <c r="C37" s="29"/>
      <c r="D37" s="10">
        <v>65</v>
      </c>
    </row>
    <row r="38" spans="1:4" ht="108.75" customHeight="1" x14ac:dyDescent="0.25">
      <c r="A38" s="14" t="s">
        <v>50</v>
      </c>
      <c r="B38" s="29" t="s">
        <v>51</v>
      </c>
      <c r="C38" s="29"/>
      <c r="D38" s="10">
        <f>585+200</f>
        <v>785</v>
      </c>
    </row>
    <row r="39" spans="1:4" ht="32.25" customHeight="1" x14ac:dyDescent="0.25">
      <c r="A39" s="15" t="s">
        <v>52</v>
      </c>
      <c r="B39" s="29" t="s">
        <v>53</v>
      </c>
      <c r="C39" s="29"/>
      <c r="D39" s="10">
        <f>2010+2000</f>
        <v>4010</v>
      </c>
    </row>
    <row r="40" spans="1:4" ht="45.75" customHeight="1" x14ac:dyDescent="0.25">
      <c r="A40" s="14" t="s">
        <v>54</v>
      </c>
      <c r="B40" s="29" t="s">
        <v>55</v>
      </c>
      <c r="C40" s="29"/>
      <c r="D40" s="10">
        <f>1550</f>
        <v>1550</v>
      </c>
    </row>
    <row r="41" spans="1:4" ht="34.5" customHeight="1" x14ac:dyDescent="0.25">
      <c r="A41" s="14" t="s">
        <v>56</v>
      </c>
      <c r="B41" s="29" t="s">
        <v>57</v>
      </c>
      <c r="C41" s="29"/>
      <c r="D41" s="10">
        <v>2000</v>
      </c>
    </row>
    <row r="42" spans="1:4" ht="129" customHeight="1" x14ac:dyDescent="0.25">
      <c r="A42" s="9" t="s">
        <v>58</v>
      </c>
      <c r="B42" s="29" t="s">
        <v>59</v>
      </c>
      <c r="C42" s="29"/>
      <c r="D42" s="10">
        <v>73</v>
      </c>
    </row>
    <row r="43" spans="1:4" ht="80.25" customHeight="1" x14ac:dyDescent="0.25">
      <c r="A43" s="15" t="s">
        <v>60</v>
      </c>
      <c r="B43" s="29" t="s">
        <v>61</v>
      </c>
      <c r="C43" s="29"/>
      <c r="D43" s="10">
        <f>15000+55000</f>
        <v>70000</v>
      </c>
    </row>
    <row r="44" spans="1:4" ht="66.75" customHeight="1" x14ac:dyDescent="0.25">
      <c r="A44" s="9" t="s">
        <v>62</v>
      </c>
      <c r="B44" s="29" t="s">
        <v>63</v>
      </c>
      <c r="C44" s="29"/>
      <c r="D44" s="10">
        <v>3500</v>
      </c>
    </row>
    <row r="45" spans="1:4" ht="111" customHeight="1" x14ac:dyDescent="0.25">
      <c r="A45" s="9" t="s">
        <v>64</v>
      </c>
      <c r="B45" s="29" t="s">
        <v>65</v>
      </c>
      <c r="C45" s="29"/>
      <c r="D45" s="10">
        <f>800+800</f>
        <v>1600</v>
      </c>
    </row>
    <row r="46" spans="1:4" ht="114" customHeight="1" x14ac:dyDescent="0.25">
      <c r="A46" s="9" t="s">
        <v>66</v>
      </c>
      <c r="B46" s="29" t="s">
        <v>67</v>
      </c>
      <c r="C46" s="29"/>
      <c r="D46" s="10">
        <v>300</v>
      </c>
    </row>
    <row r="47" spans="1:4" ht="15" customHeight="1" x14ac:dyDescent="0.25">
      <c r="A47" s="9" t="s">
        <v>68</v>
      </c>
      <c r="B47" s="29" t="s">
        <v>69</v>
      </c>
      <c r="C47" s="29"/>
      <c r="D47" s="10">
        <f>4005.9+44172.4</f>
        <v>48178.3</v>
      </c>
    </row>
    <row r="48" spans="1:4" ht="112.5" customHeight="1" x14ac:dyDescent="0.25">
      <c r="A48" s="16" t="s">
        <v>70</v>
      </c>
      <c r="B48" s="33" t="s">
        <v>71</v>
      </c>
      <c r="C48" s="33"/>
      <c r="D48" s="10">
        <v>44172.4</v>
      </c>
    </row>
    <row r="49" spans="1:5" ht="26.25" customHeight="1" x14ac:dyDescent="0.25">
      <c r="A49" s="7" t="s">
        <v>72</v>
      </c>
      <c r="B49" s="28" t="s">
        <v>73</v>
      </c>
      <c r="C49" s="28"/>
      <c r="D49" s="8">
        <f>D50+D55-D56</f>
        <v>3181738.5</v>
      </c>
    </row>
    <row r="50" spans="1:5" ht="34.5" customHeight="1" x14ac:dyDescent="0.25">
      <c r="A50" s="9" t="s">
        <v>74</v>
      </c>
      <c r="B50" s="29" t="s">
        <v>75</v>
      </c>
      <c r="C50" s="29"/>
      <c r="D50" s="10">
        <f>D51+D52+D53+D54</f>
        <v>3177119</v>
      </c>
    </row>
    <row r="51" spans="1:5" ht="32.25" customHeight="1" x14ac:dyDescent="0.25">
      <c r="A51" s="9" t="s">
        <v>76</v>
      </c>
      <c r="B51" s="29" t="s">
        <v>77</v>
      </c>
      <c r="C51" s="29"/>
      <c r="D51" s="37">
        <v>181119</v>
      </c>
    </row>
    <row r="52" spans="1:5" ht="33.75" customHeight="1" x14ac:dyDescent="0.25">
      <c r="A52" s="9" t="s">
        <v>78</v>
      </c>
      <c r="B52" s="29" t="s">
        <v>79</v>
      </c>
      <c r="C52" s="29"/>
      <c r="D52" s="10">
        <v>595358.4</v>
      </c>
    </row>
    <row r="53" spans="1:5" ht="34.5" customHeight="1" x14ac:dyDescent="0.25">
      <c r="A53" s="9" t="s">
        <v>80</v>
      </c>
      <c r="B53" s="29" t="s">
        <v>81</v>
      </c>
      <c r="C53" s="29"/>
      <c r="D53" s="10">
        <v>2360398.7000000002</v>
      </c>
    </row>
    <row r="54" spans="1:5" ht="15" customHeight="1" x14ac:dyDescent="0.25">
      <c r="A54" s="9" t="s">
        <v>82</v>
      </c>
      <c r="B54" s="29" t="s">
        <v>83</v>
      </c>
      <c r="C54" s="29"/>
      <c r="D54" s="10">
        <f>26355.5+13887.4</f>
        <v>40242.9</v>
      </c>
    </row>
    <row r="55" spans="1:5" ht="117" customHeight="1" x14ac:dyDescent="0.25">
      <c r="A55" s="9" t="s">
        <v>84</v>
      </c>
      <c r="B55" s="36" t="s">
        <v>85</v>
      </c>
      <c r="C55" s="36"/>
      <c r="D55" s="10">
        <v>22508.6</v>
      </c>
    </row>
    <row r="56" spans="1:5" ht="63.75" customHeight="1" x14ac:dyDescent="0.25">
      <c r="A56" s="9" t="s">
        <v>86</v>
      </c>
      <c r="B56" s="29" t="s">
        <v>87</v>
      </c>
      <c r="C56" s="29"/>
      <c r="D56" s="10">
        <v>17889.099999999999</v>
      </c>
    </row>
    <row r="57" spans="1:5" ht="24" customHeight="1" x14ac:dyDescent="0.25">
      <c r="A57" s="17"/>
      <c r="B57" s="28" t="s">
        <v>88</v>
      </c>
      <c r="C57" s="28"/>
      <c r="D57" s="8">
        <f>D49+D18</f>
        <v>4903292.0999999996</v>
      </c>
    </row>
    <row r="58" spans="1:5" ht="18.75" x14ac:dyDescent="0.3">
      <c r="D58" s="18" t="s">
        <v>89</v>
      </c>
    </row>
    <row r="60" spans="1:5" ht="38.1" customHeight="1" x14ac:dyDescent="0.3">
      <c r="A60" s="34"/>
      <c r="B60" s="34"/>
      <c r="C60" s="35"/>
      <c r="D60" s="35"/>
      <c r="E60" s="19"/>
    </row>
    <row r="61" spans="1:5" ht="18.75" x14ac:dyDescent="0.3">
      <c r="A61" s="20"/>
      <c r="B61" s="19"/>
      <c r="C61" s="19"/>
      <c r="D61" s="21"/>
      <c r="E61" s="22"/>
    </row>
    <row r="64" spans="1:5" ht="15.75" x14ac:dyDescent="0.25">
      <c r="E64" s="23"/>
    </row>
    <row r="71" spans="1:5" ht="15.75" x14ac:dyDescent="0.25">
      <c r="E71" s="23"/>
    </row>
    <row r="73" spans="1:5" s="23" customFormat="1" ht="15.75" x14ac:dyDescent="0.25">
      <c r="A73" s="1"/>
      <c r="B73" s="1"/>
      <c r="C73" s="1"/>
      <c r="D73" s="1"/>
      <c r="E73" s="1"/>
    </row>
  </sheetData>
  <mergeCells count="52">
    <mergeCell ref="A60:B60"/>
    <mergeCell ref="C60:D60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1:C24"/>
    <mergeCell ref="D21:D24"/>
    <mergeCell ref="B25:C25"/>
    <mergeCell ref="B26:C26"/>
    <mergeCell ref="B27:C27"/>
    <mergeCell ref="A15:D15"/>
    <mergeCell ref="B17:C17"/>
    <mergeCell ref="B18:C18"/>
    <mergeCell ref="B19:C19"/>
    <mergeCell ref="B20:C20"/>
    <mergeCell ref="C8:D8"/>
    <mergeCell ref="C9:D9"/>
    <mergeCell ref="C10:D10"/>
    <mergeCell ref="C11:D11"/>
    <mergeCell ref="A14:D14"/>
    <mergeCell ref="C1:D1"/>
    <mergeCell ref="C2:D2"/>
    <mergeCell ref="C3:D3"/>
    <mergeCell ref="C4:D4"/>
    <mergeCell ref="C5:D5"/>
  </mergeCells>
  <pageMargins left="1.1812499999999999" right="0.39374999999999999" top="0.95416666666666705" bottom="0.39374999999999999" header="0.78749999999999998" footer="0.511811023622047"/>
  <pageSetup paperSize="9" scale="94" fitToHeight="0" orientation="portrait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Величко Оксана Викторовна</cp:lastModifiedBy>
  <cp:revision>216</cp:revision>
  <cp:lastPrinted>2025-07-31T09:24:57Z</cp:lastPrinted>
  <dcterms:created xsi:type="dcterms:W3CDTF">2020-02-17T06:04:33Z</dcterms:created>
  <dcterms:modified xsi:type="dcterms:W3CDTF">2025-07-31T09:25:33Z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